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730" windowHeight="9555" activeTab="1"/>
  </bookViews>
  <sheets>
    <sheet name="Humas" sheetId="1" r:id="rId1"/>
    <sheet name="Sheet2" sheetId="2" r:id="rId2"/>
    <sheet name="Sheet3" sheetId="3" r:id="rId3"/>
  </sheets>
  <definedNames>
    <definedName name="_xlnm.Print_Titles" localSheetId="0">Humas!$7:$7</definedName>
  </definedNames>
  <calcPr calcId="124519"/>
</workbook>
</file>

<file path=xl/calcChain.xml><?xml version="1.0" encoding="utf-8"?>
<calcChain xmlns="http://schemas.openxmlformats.org/spreadsheetml/2006/main">
  <c r="H47" i="2"/>
  <c r="G40"/>
  <c r="H38"/>
  <c r="O41" l="1"/>
  <c r="H12"/>
  <c r="H46" i="1" l="1"/>
  <c r="H21" l="1"/>
  <c r="H19"/>
  <c r="G38"/>
  <c r="H37" s="1"/>
  <c r="H12" l="1"/>
  <c r="K38" l="1"/>
  <c r="O40"/>
</calcChain>
</file>

<file path=xl/sharedStrings.xml><?xml version="1.0" encoding="utf-8"?>
<sst xmlns="http://schemas.openxmlformats.org/spreadsheetml/2006/main" count="357" uniqueCount="164">
  <si>
    <t xml:space="preserve">DATA PENDUKUNG ELEMEN DATA IKK PROVINSI </t>
  </si>
  <si>
    <t>LAMPIRAN I.2 PELAKSANAAN KEBIJAKAN UMUM ( DATA ISIAN SELURUH OPD)</t>
  </si>
  <si>
    <t xml:space="preserve">No. </t>
  </si>
  <si>
    <t>ASPEK</t>
  </si>
  <si>
    <t>No.IKK</t>
  </si>
  <si>
    <t>IKK</t>
  </si>
  <si>
    <t>RUMUS PERHITUNGAN</t>
  </si>
  <si>
    <t>Jenis Data ( Tahun 2019)</t>
  </si>
  <si>
    <t>Capaian Kinerja</t>
  </si>
  <si>
    <t>Keterangan</t>
  </si>
  <si>
    <t>KEBIJAKAN TEKNIS PENYELENGGARAAN</t>
  </si>
  <si>
    <t>Program yang berkaitan dengan Penyelenggaraan Urusan (Diluar Program Non Teknis)</t>
  </si>
  <si>
    <t>Jumlah Program Penyelenggaraan Urusan (Diluar Program Non Teknis)</t>
  </si>
  <si>
    <t xml:space="preserve">Tuliskan Program yang berkaitan dengan Penyelenggaaraan Urusan (Di luar Program Non Teknis) dan Nilai Anggaran serta Realisasinya </t>
  </si>
  <si>
    <t>Keberadaan Standard Operating Procedure</t>
  </si>
  <si>
    <t>Jumlah Keberadaan SOP</t>
  </si>
  <si>
    <t>Apabila ada, sebutkan ada sebanyak__ yang terdiri dari :</t>
  </si>
  <si>
    <t>SOP #1</t>
  </si>
  <si>
    <t>Jenis SOP</t>
  </si>
  <si>
    <t>Yang Berlaku s.d. tahun2019</t>
  </si>
  <si>
    <t>KETAATAN THD PERATURAN / UU</t>
  </si>
  <si>
    <t>Keberadaan Peraturan (Perda/Perkada) yang berkaitan dengan Penyelenggaraan Urusan</t>
  </si>
  <si>
    <t>Ada atau tidak ada</t>
  </si>
  <si>
    <t>Apabila ada sebutkan:</t>
  </si>
  <si>
    <t>Perda...</t>
  </si>
  <si>
    <t>PENATAAN KELEMBAGAAN</t>
  </si>
  <si>
    <t>Rasio struktur  jabatan dan eselonering yang terisi</t>
  </si>
  <si>
    <t>Jumlah jabatan yang ada (yang diisi) dibagi jumlah jabatan yang ada x 100%</t>
  </si>
  <si>
    <t>Jumlah jabatan yang ada</t>
  </si>
  <si>
    <t>Jumlah jabatan yang harus ada</t>
  </si>
  <si>
    <t>Keberadaan jabatan fungsional dalam struktur organisasi OPD</t>
  </si>
  <si>
    <t>Ada atau tidak ada jabatan fungsional dalam struktur organisasi OPD</t>
  </si>
  <si>
    <t>Jumlah Jabatan Fungsional dalam struktur organisasi OPD</t>
  </si>
  <si>
    <t>%</t>
  </si>
  <si>
    <t>PENGELOLAAN KEPEGAWAIAN</t>
  </si>
  <si>
    <t>Rasio PNS Provinsi</t>
  </si>
  <si>
    <t>Pejabat yang telah memenuhi persyaratan pendidikan pelatihan kepemimpinan</t>
  </si>
  <si>
    <t>Pejabat yang telah memenuhi Persyaratan kepangkatan</t>
  </si>
  <si>
    <t>Jumlah PNS OPD terhadap Total PNS Provinsi</t>
  </si>
  <si>
    <t>Jumlah pejabat yang memenuhi persyaratan pendidikan pelatihan kepemimpinan dibagi jumlah total pejabat OPD yang ada x 100%</t>
  </si>
  <si>
    <t>Jumlah PNS OPD</t>
  </si>
  <si>
    <t>Jumlah PNS Provinsi</t>
  </si>
  <si>
    <t>... orang</t>
  </si>
  <si>
    <t>Jumlah Pejabat yang memenuhi persyaratan Diklatpim</t>
  </si>
  <si>
    <t>Jumlah pejabat OPD yang ada</t>
  </si>
  <si>
    <t>Jumlah pejabat OPD yang memenuhi persyaratan kepangkatan</t>
  </si>
  <si>
    <t>Jumlah Pejabat OPD yang ada</t>
  </si>
  <si>
    <t>PERENCANAAN PEMBANGUNAN</t>
  </si>
  <si>
    <t>Ada atau tidaknya dokumen perencanaan pembangunan di OPD</t>
  </si>
  <si>
    <t>ada atau tidak ada dokumen perencanaan OPD berikut jumlahnya</t>
  </si>
  <si>
    <t>Jumlah dokumen perencanaan yang ada</t>
  </si>
  <si>
    <t>1.RENSTRA-OPD</t>
  </si>
  <si>
    <t>2.RENJA-OPD</t>
  </si>
  <si>
    <t>3.RKA-OPD</t>
  </si>
  <si>
    <t>Jumlah Program RKPD yang diakomodir dalam RENJA OPD</t>
  </si>
  <si>
    <t>Jumlah program RKPD yang diakomodir dalam RENJA OPD dibagi jumlah program dalam RENJA OPD x 100%</t>
  </si>
  <si>
    <t>Jumlah program RKPD yang diakomodir dalam Renja OPD</t>
  </si>
  <si>
    <t>Jumlah program RENJA OPD</t>
  </si>
  <si>
    <t>Jumlah Program RENJA OPD yang diakomodir dalam RKA OPD</t>
  </si>
  <si>
    <t>Jumlah Program RKA OPD yang diakomodir dalam DPA OPD</t>
  </si>
  <si>
    <t>Jumlah program dalam DPA OPD</t>
  </si>
  <si>
    <t>Jumlah program RENJA RKPD yang diakomodir dalam RKA OPD dibagi jumlah program dalam RKA OPD x 100%</t>
  </si>
  <si>
    <t>Jumlah program RKA OPD yang diakomodir dalam DPA OPD dibagi jumlah program dalam DPA OPD x 100%</t>
  </si>
  <si>
    <t>Jumlah program RKA OPD yang diakomodir dalam DPA OPD</t>
  </si>
  <si>
    <t>LAPORAN KEUANGAN OPD</t>
  </si>
  <si>
    <t>Anggaran OPD terhadap total belanja APBD</t>
  </si>
  <si>
    <t>Alokasi anggaran OPD dibagi total APBD x 100%</t>
  </si>
  <si>
    <t>Total anggaran OPD</t>
  </si>
  <si>
    <t>Total belanja APBD (anggaran)</t>
  </si>
  <si>
    <t>Realisasi Belanja Perangkat Daerah terhadap total Realisasi Belanja APBD</t>
  </si>
  <si>
    <t>Realisasi Belanja Perangkat Daerah dibagi total Realisasi Belanja APBD x 100%</t>
  </si>
  <si>
    <t>Realisasi Belanja Langsung OPD</t>
  </si>
  <si>
    <t>Total Realisasi Belanja OPD</t>
  </si>
  <si>
    <t xml:space="preserve">Rp.... </t>
  </si>
  <si>
    <t>Total Belanja lansung dari total belanja OPD</t>
  </si>
  <si>
    <t>Total Belanja Lansung dari total belanja perangkat Daerah x 100%</t>
  </si>
  <si>
    <t>Total Belanja Pemeliharaan OPD</t>
  </si>
  <si>
    <t>Total Belanja Barang Jasa OPD</t>
  </si>
  <si>
    <t>Total Belanja Tidak  lansung dari total belanja OPD</t>
  </si>
  <si>
    <t>Total Belanja Tidak lansung dibagi total belanja OPD x 100%</t>
  </si>
  <si>
    <t>Realisasi Belanja Tidak Langsung OPD</t>
  </si>
  <si>
    <t>Total Belanja OPD</t>
  </si>
  <si>
    <t>Keberadaan laporan keuangan OPD ( Neraca, LRA, Calk)</t>
  </si>
  <si>
    <t>ada atau tidak ada laporan keuangan OPD berikut komponen yang ada (Neraca, LRA dan CALK)</t>
  </si>
  <si>
    <t>Jumlah komponen laporan keuangan</t>
  </si>
  <si>
    <t>1. Neraca</t>
  </si>
  <si>
    <t>2. LRA</t>
  </si>
  <si>
    <t>3. CALK</t>
  </si>
  <si>
    <t>PENGELOLAAN BARANG MILIK</t>
  </si>
  <si>
    <t>adanya inventaris barang / asset OPD</t>
  </si>
  <si>
    <t>ada atau tidak ada inventaris barang asset OPD</t>
  </si>
  <si>
    <t>ada/tidak ada laporan inventaris barang/asset OPD 5 tahun terakhir</t>
  </si>
  <si>
    <t>BA Sensus Aset</t>
  </si>
  <si>
    <t>Jumlah asset yang tidak digunakan oleh OPD</t>
  </si>
  <si>
    <t>Total Asset yang dikuasai OPD</t>
  </si>
  <si>
    <t>PEMBERIAN FASILITAS TERHADAP PARTISIPASI MASYARAKAT</t>
  </si>
  <si>
    <t>Jumlah fasilitas/ prasarana informasi :</t>
  </si>
  <si>
    <t>Jumlah fasilitas / prasarana partisipasi</t>
  </si>
  <si>
    <t>1. Papan Pengumuman</t>
  </si>
  <si>
    <t>2. Pos Pengaduan</t>
  </si>
  <si>
    <t>3. Leaflet</t>
  </si>
  <si>
    <t>4. Mobil keliling</t>
  </si>
  <si>
    <t>5. Pengumuman di Media Massa</t>
  </si>
  <si>
    <t>buah :</t>
  </si>
  <si>
    <t>Keberadaan Survey Kepuasan Masyarakat</t>
  </si>
  <si>
    <t>ada atau tidak adanya hasil survey kepuasan masyarakat terhadap pelayanan publik</t>
  </si>
  <si>
    <t>ada/tidak surat ketatapan hasil survey kepuasan masyarakat terhadap pelayanan publik</t>
  </si>
  <si>
    <t>10 Jabatan</t>
  </si>
  <si>
    <t>2 Jabatan</t>
  </si>
  <si>
    <t>1. Jabatan Fungsional #1 Arsip</t>
  </si>
  <si>
    <t>1 Jafung</t>
  </si>
  <si>
    <t>2. Jabatan Fungsional #2 Pranata Humas</t>
  </si>
  <si>
    <t>6 orang</t>
  </si>
  <si>
    <t>9 orang</t>
  </si>
  <si>
    <t>5 Program</t>
  </si>
  <si>
    <t xml:space="preserve"> Program</t>
  </si>
  <si>
    <t xml:space="preserve">1 Program </t>
  </si>
  <si>
    <t>3 Dokumen</t>
  </si>
  <si>
    <t>ada</t>
  </si>
  <si>
    <t>Dokumen</t>
  </si>
  <si>
    <t>tidak</t>
  </si>
  <si>
    <t>5 program</t>
  </si>
  <si>
    <t>3 komponen</t>
  </si>
  <si>
    <t>46 Buah</t>
  </si>
  <si>
    <t>1 Buah</t>
  </si>
  <si>
    <t>KEPALA BIRO HUMAS</t>
  </si>
  <si>
    <t xml:space="preserve">BIRO HUMAS SETDA </t>
  </si>
  <si>
    <t>PEMERINTAHAN</t>
  </si>
  <si>
    <t xml:space="preserve">NAMA PERANGKAT DAERAH </t>
  </si>
  <si>
    <t xml:space="preserve">URUSAN YANG DILAKSANAKAN </t>
  </si>
  <si>
    <t>:</t>
  </si>
  <si>
    <t>Yang dimaksud adalah aset yang berfungsi baik namun tidak digunakan</t>
  </si>
  <si>
    <t>Jumlah asset yang tidak digunakan OPD dibagi total asset yang dikuasai OPD x 100%</t>
  </si>
  <si>
    <t>Berdasarkan Renstra dan DPA 2020</t>
  </si>
  <si>
    <t>Keadaan 31 Desember 2020</t>
  </si>
  <si>
    <t>32 Orang</t>
  </si>
  <si>
    <t>10 orang</t>
  </si>
  <si>
    <t>Tahun 2020</t>
  </si>
  <si>
    <t>Survey yang dilaksanakan tahun 2020</t>
  </si>
  <si>
    <t>HEFDI, SH, M.Si</t>
  </si>
  <si>
    <t>NIP 19640915 199003 1 007</t>
  </si>
  <si>
    <t>Jumlah asset yang tidak digunakan OPD (aset tidak bermanfaat)</t>
  </si>
  <si>
    <t>Padang 28 Januari 2021</t>
  </si>
  <si>
    <t xml:space="preserve">BIRO ADMINISTRASI PIMPINAN SETDA </t>
  </si>
  <si>
    <t>PENUNJANG PEMERINTAHAN</t>
  </si>
  <si>
    <t>Berdasarkan Renstra dan DPA 2022</t>
  </si>
  <si>
    <t>Keadaan 31 Desember 2022</t>
  </si>
  <si>
    <t>13 Jabatan</t>
  </si>
  <si>
    <t>9 Jabatan</t>
  </si>
  <si>
    <t xml:space="preserve">1. Jabatan Fungsional #1 Prsnsts Humas Ahli Muda </t>
  </si>
  <si>
    <t>6 Jafung</t>
  </si>
  <si>
    <t>2. Jabatan Fungsional #2 Pranata Humas Pertama</t>
  </si>
  <si>
    <t>3. Jumlah Fungsional #3 Perencana Ahli Muda</t>
  </si>
  <si>
    <t>41 Orang</t>
  </si>
  <si>
    <t>12 orang</t>
  </si>
  <si>
    <t>Tahun 2022</t>
  </si>
  <si>
    <t>1 program</t>
  </si>
  <si>
    <t>1 Program</t>
  </si>
  <si>
    <t>97,18%</t>
  </si>
  <si>
    <t>Survey yang dilaksanakan tahun 2022</t>
  </si>
  <si>
    <t>Padang 17 Januari 2022</t>
  </si>
  <si>
    <t>KEPALA BIRO ADMINISTRASI PIMPINAN</t>
  </si>
  <si>
    <t>Drs. MAIFRIZON, M.Si</t>
  </si>
  <si>
    <t>NIP 19680513 199512 1 005</t>
  </si>
</sst>
</file>

<file path=xl/styles.xml><?xml version="1.0" encoding="utf-8"?>
<styleSheet xmlns="http://schemas.openxmlformats.org/spreadsheetml/2006/main">
  <numFmts count="3">
    <numFmt numFmtId="164" formatCode="&quot;Rp&quot;#,##0_);[Red]\(&quot;Rp&quot;#,##0\)"/>
    <numFmt numFmtId="165" formatCode="&quot;Rp&quot;#,##0.00_);[Red]\(&quot;Rp&quot;#,##0.00\)"/>
    <numFmt numFmtId="166" formatCode="_([$Rp-421]* #,##0_);_([$Rp-421]* \(#,##0\);_([$Rp-421]* &quot;-&quot;_);_(@_)"/>
  </numFmts>
  <fonts count="7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3" fontId="0" fillId="0" borderId="0" xfId="0" applyNumberFormat="1"/>
    <xf numFmtId="164" fontId="0" fillId="0" borderId="7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8" xfId="0" quotePrefix="1" applyBorder="1" applyAlignment="1">
      <alignment horizontal="left" vertical="top" wrapText="1"/>
    </xf>
    <xf numFmtId="0" fontId="0" fillId="0" borderId="8" xfId="0" quotePrefix="1" applyBorder="1" applyAlignment="1">
      <alignment horizontal="left" wrapText="1"/>
    </xf>
    <xf numFmtId="0" fontId="0" fillId="0" borderId="9" xfId="0" applyBorder="1" applyAlignment="1">
      <alignment horizontal="center" vertical="center"/>
    </xf>
    <xf numFmtId="0" fontId="0" fillId="0" borderId="9" xfId="0" quotePrefix="1" applyBorder="1" applyAlignment="1">
      <alignment horizontal="left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quotePrefix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64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quotePrefix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8" xfId="0" quotePrefix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0" fillId="0" borderId="18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quotePrefix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9" fontId="0" fillId="0" borderId="9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9" fontId="0" fillId="0" borderId="14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view="pageBreakPreview" topLeftCell="A46" zoomScale="89" zoomScaleNormal="90" zoomScaleSheetLayoutView="89" zoomScalePageLayoutView="80" workbookViewId="0">
      <selection activeCell="O13" sqref="A1:XFD1048576"/>
    </sheetView>
  </sheetViews>
  <sheetFormatPr defaultRowHeight="15"/>
  <cols>
    <col min="1" max="1" width="5.7109375" customWidth="1"/>
    <col min="2" max="2" width="23.28515625" customWidth="1"/>
    <col min="3" max="3" width="6.42578125" customWidth="1"/>
    <col min="4" max="4" width="28.140625" customWidth="1"/>
    <col min="5" max="5" width="36.85546875" customWidth="1"/>
    <col min="6" max="6" width="36.28515625" customWidth="1"/>
    <col min="7" max="7" width="22" customWidth="1"/>
    <col min="8" max="8" width="10.85546875" customWidth="1"/>
    <col min="9" max="9" width="20" customWidth="1"/>
    <col min="11" max="11" width="23.28515625" customWidth="1"/>
    <col min="15" max="15" width="15" customWidth="1"/>
  </cols>
  <sheetData>
    <row r="1" spans="1:9" ht="18.600000000000001" customHeight="1">
      <c r="A1" s="15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8.600000000000001" customHeight="1">
      <c r="A2" s="15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8.600000000000001" customHeight="1">
      <c r="A3" s="13" t="s">
        <v>128</v>
      </c>
      <c r="B3" s="12"/>
      <c r="C3" s="14" t="s">
        <v>130</v>
      </c>
      <c r="D3" s="15" t="s">
        <v>126</v>
      </c>
      <c r="E3" s="12"/>
      <c r="F3" s="12"/>
      <c r="G3" s="12"/>
      <c r="H3" s="12"/>
      <c r="I3" s="12"/>
    </row>
    <row r="4" spans="1:9" ht="18.600000000000001" customHeight="1">
      <c r="A4" s="13" t="s">
        <v>129</v>
      </c>
      <c r="B4" s="12"/>
      <c r="C4" s="14" t="s">
        <v>130</v>
      </c>
      <c r="D4" s="15" t="s">
        <v>127</v>
      </c>
      <c r="E4" s="12"/>
      <c r="F4" s="12"/>
      <c r="G4" s="12"/>
      <c r="H4" s="12"/>
      <c r="I4" s="12"/>
    </row>
    <row r="5" spans="1:9" ht="10.15" customHeight="1" thickBot="1"/>
    <row r="6" spans="1:9" ht="15.75" thickTop="1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86" t="s">
        <v>8</v>
      </c>
      <c r="H6" s="86"/>
      <c r="I6" s="3" t="s">
        <v>9</v>
      </c>
    </row>
    <row r="7" spans="1:9" ht="12" customHeight="1" thickBot="1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6">
        <v>9</v>
      </c>
    </row>
    <row r="8" spans="1:9" ht="45.75" customHeight="1">
      <c r="A8" s="82">
        <v>1</v>
      </c>
      <c r="B8" s="74" t="s">
        <v>10</v>
      </c>
      <c r="C8" s="16">
        <v>1</v>
      </c>
      <c r="D8" s="17" t="s">
        <v>11</v>
      </c>
      <c r="E8" s="52" t="s">
        <v>12</v>
      </c>
      <c r="F8" s="18" t="s">
        <v>13</v>
      </c>
      <c r="G8" s="16" t="s">
        <v>116</v>
      </c>
      <c r="H8" s="16" t="s">
        <v>115</v>
      </c>
      <c r="I8" s="26" t="s">
        <v>133</v>
      </c>
    </row>
    <row r="9" spans="1:9" ht="29.45" customHeight="1">
      <c r="A9" s="83"/>
      <c r="B9" s="75"/>
      <c r="C9" s="77">
        <v>2</v>
      </c>
      <c r="D9" s="78" t="s">
        <v>14</v>
      </c>
      <c r="E9" s="76" t="s">
        <v>15</v>
      </c>
      <c r="F9" s="27" t="s">
        <v>16</v>
      </c>
      <c r="G9" s="28"/>
      <c r="H9" s="29" t="s">
        <v>123</v>
      </c>
      <c r="I9" s="84" t="s">
        <v>19</v>
      </c>
    </row>
    <row r="10" spans="1:9" ht="18.600000000000001" customHeight="1">
      <c r="A10" s="83"/>
      <c r="B10" s="75"/>
      <c r="C10" s="77"/>
      <c r="D10" s="78"/>
      <c r="E10" s="76"/>
      <c r="F10" s="21" t="s">
        <v>17</v>
      </c>
      <c r="G10" s="30" t="s">
        <v>18</v>
      </c>
      <c r="H10" s="30"/>
      <c r="I10" s="85"/>
    </row>
    <row r="11" spans="1:9" ht="43.5" customHeight="1">
      <c r="A11" s="37">
        <v>2</v>
      </c>
      <c r="B11" s="24" t="s">
        <v>20</v>
      </c>
      <c r="C11" s="19">
        <v>3</v>
      </c>
      <c r="D11" s="20" t="s">
        <v>21</v>
      </c>
      <c r="E11" s="21" t="s">
        <v>22</v>
      </c>
      <c r="F11" s="21" t="s">
        <v>23</v>
      </c>
      <c r="G11" s="19" t="s">
        <v>24</v>
      </c>
      <c r="H11" s="19" t="s">
        <v>120</v>
      </c>
      <c r="I11" s="31"/>
    </row>
    <row r="12" spans="1:9" ht="32.25" customHeight="1">
      <c r="A12" s="83">
        <v>3</v>
      </c>
      <c r="B12" s="75" t="s">
        <v>25</v>
      </c>
      <c r="C12" s="77">
        <v>4</v>
      </c>
      <c r="D12" s="76" t="s">
        <v>26</v>
      </c>
      <c r="E12" s="76" t="s">
        <v>27</v>
      </c>
      <c r="F12" s="21" t="s">
        <v>28</v>
      </c>
      <c r="G12" s="38" t="s">
        <v>107</v>
      </c>
      <c r="H12" s="80">
        <f>10/10*100%</f>
        <v>1</v>
      </c>
      <c r="I12" s="85" t="s">
        <v>134</v>
      </c>
    </row>
    <row r="13" spans="1:9" ht="13.5" customHeight="1">
      <c r="A13" s="83"/>
      <c r="B13" s="75"/>
      <c r="C13" s="77"/>
      <c r="D13" s="76"/>
      <c r="E13" s="76"/>
      <c r="F13" s="25" t="s">
        <v>29</v>
      </c>
      <c r="G13" s="32" t="s">
        <v>107</v>
      </c>
      <c r="H13" s="80"/>
      <c r="I13" s="85"/>
    </row>
    <row r="14" spans="1:9" ht="35.25" customHeight="1">
      <c r="A14" s="83"/>
      <c r="B14" s="75"/>
      <c r="C14" s="77">
        <v>5</v>
      </c>
      <c r="D14" s="78" t="s">
        <v>30</v>
      </c>
      <c r="E14" s="78" t="s">
        <v>31</v>
      </c>
      <c r="F14" s="27" t="s">
        <v>32</v>
      </c>
      <c r="G14" s="38" t="s">
        <v>108</v>
      </c>
      <c r="H14" s="19"/>
      <c r="I14" s="85" t="s">
        <v>134</v>
      </c>
    </row>
    <row r="15" spans="1:9" ht="16.899999999999999" customHeight="1">
      <c r="A15" s="83"/>
      <c r="B15" s="75"/>
      <c r="C15" s="77"/>
      <c r="D15" s="78"/>
      <c r="E15" s="78"/>
      <c r="F15" s="25" t="s">
        <v>109</v>
      </c>
      <c r="G15" s="32" t="s">
        <v>110</v>
      </c>
      <c r="H15" s="19"/>
      <c r="I15" s="85"/>
    </row>
    <row r="16" spans="1:9" ht="16.899999999999999" customHeight="1">
      <c r="A16" s="83"/>
      <c r="B16" s="75"/>
      <c r="C16" s="77"/>
      <c r="D16" s="78"/>
      <c r="E16" s="78"/>
      <c r="F16" s="25" t="s">
        <v>111</v>
      </c>
      <c r="G16" s="32" t="s">
        <v>110</v>
      </c>
      <c r="H16" s="19"/>
      <c r="I16" s="85"/>
    </row>
    <row r="17" spans="1:9" ht="19.149999999999999" customHeight="1">
      <c r="A17" s="83">
        <v>4</v>
      </c>
      <c r="B17" s="75" t="s">
        <v>34</v>
      </c>
      <c r="C17" s="77">
        <v>6</v>
      </c>
      <c r="D17" s="79" t="s">
        <v>35</v>
      </c>
      <c r="E17" s="76" t="s">
        <v>38</v>
      </c>
      <c r="F17" s="25" t="s">
        <v>40</v>
      </c>
      <c r="G17" s="32" t="s">
        <v>135</v>
      </c>
      <c r="H17" s="77" t="s">
        <v>33</v>
      </c>
      <c r="I17" s="85" t="s">
        <v>134</v>
      </c>
    </row>
    <row r="18" spans="1:9" ht="19.149999999999999" customHeight="1">
      <c r="A18" s="83"/>
      <c r="B18" s="75"/>
      <c r="C18" s="77"/>
      <c r="D18" s="79"/>
      <c r="E18" s="76"/>
      <c r="F18" s="21" t="s">
        <v>41</v>
      </c>
      <c r="G18" s="32" t="s">
        <v>42</v>
      </c>
      <c r="H18" s="77"/>
      <c r="I18" s="85"/>
    </row>
    <row r="19" spans="1:9" ht="27" customHeight="1">
      <c r="A19" s="83"/>
      <c r="B19" s="75"/>
      <c r="C19" s="77">
        <v>7</v>
      </c>
      <c r="D19" s="78" t="s">
        <v>36</v>
      </c>
      <c r="E19" s="76" t="s">
        <v>39</v>
      </c>
      <c r="F19" s="23" t="s">
        <v>43</v>
      </c>
      <c r="G19" s="38" t="s">
        <v>112</v>
      </c>
      <c r="H19" s="87">
        <f>6/10</f>
        <v>0.6</v>
      </c>
      <c r="I19" s="85" t="s">
        <v>134</v>
      </c>
    </row>
    <row r="20" spans="1:9" ht="32.25" customHeight="1">
      <c r="A20" s="83"/>
      <c r="B20" s="75"/>
      <c r="C20" s="77"/>
      <c r="D20" s="78"/>
      <c r="E20" s="76"/>
      <c r="F20" s="21" t="s">
        <v>44</v>
      </c>
      <c r="G20" s="38" t="s">
        <v>136</v>
      </c>
      <c r="H20" s="88"/>
      <c r="I20" s="85"/>
    </row>
    <row r="21" spans="1:9" ht="30" customHeight="1">
      <c r="A21" s="83"/>
      <c r="B21" s="75"/>
      <c r="C21" s="77">
        <v>8</v>
      </c>
      <c r="D21" s="76" t="s">
        <v>37</v>
      </c>
      <c r="E21" s="76" t="s">
        <v>39</v>
      </c>
      <c r="F21" s="33" t="s">
        <v>45</v>
      </c>
      <c r="G21" s="38" t="s">
        <v>113</v>
      </c>
      <c r="H21" s="87">
        <f>9/10</f>
        <v>0.9</v>
      </c>
      <c r="I21" s="85" t="s">
        <v>134</v>
      </c>
    </row>
    <row r="22" spans="1:9" ht="27.75" customHeight="1">
      <c r="A22" s="83"/>
      <c r="B22" s="75"/>
      <c r="C22" s="77"/>
      <c r="D22" s="76"/>
      <c r="E22" s="76"/>
      <c r="F22" s="21" t="s">
        <v>46</v>
      </c>
      <c r="G22" s="38" t="s">
        <v>136</v>
      </c>
      <c r="H22" s="88"/>
      <c r="I22" s="85"/>
    </row>
    <row r="23" spans="1:9" ht="25.15" customHeight="1">
      <c r="A23" s="83">
        <v>5</v>
      </c>
      <c r="B23" s="75" t="s">
        <v>47</v>
      </c>
      <c r="C23" s="77">
        <v>9</v>
      </c>
      <c r="D23" s="76" t="s">
        <v>48</v>
      </c>
      <c r="E23" s="76" t="s">
        <v>49</v>
      </c>
      <c r="F23" s="21" t="s">
        <v>50</v>
      </c>
      <c r="G23" s="38" t="s">
        <v>117</v>
      </c>
      <c r="H23" s="19"/>
      <c r="I23" s="89" t="s">
        <v>137</v>
      </c>
    </row>
    <row r="24" spans="1:9" ht="15" customHeight="1">
      <c r="A24" s="83"/>
      <c r="B24" s="75"/>
      <c r="C24" s="77"/>
      <c r="D24" s="76"/>
      <c r="E24" s="76"/>
      <c r="F24" s="21" t="s">
        <v>51</v>
      </c>
      <c r="G24" s="30" t="s">
        <v>118</v>
      </c>
      <c r="H24" s="19"/>
      <c r="I24" s="89"/>
    </row>
    <row r="25" spans="1:9" ht="15" customHeight="1">
      <c r="A25" s="83"/>
      <c r="B25" s="75"/>
      <c r="C25" s="77"/>
      <c r="D25" s="76"/>
      <c r="E25" s="76"/>
      <c r="F25" s="21" t="s">
        <v>52</v>
      </c>
      <c r="G25" s="30" t="s">
        <v>118</v>
      </c>
      <c r="H25" s="19"/>
      <c r="I25" s="89"/>
    </row>
    <row r="26" spans="1:9" ht="15" customHeight="1">
      <c r="A26" s="83"/>
      <c r="B26" s="75"/>
      <c r="C26" s="77"/>
      <c r="D26" s="76"/>
      <c r="E26" s="76"/>
      <c r="F26" s="21" t="s">
        <v>53</v>
      </c>
      <c r="G26" s="30" t="s">
        <v>118</v>
      </c>
      <c r="H26" s="19"/>
      <c r="I26" s="89"/>
    </row>
    <row r="27" spans="1:9" ht="31.9" customHeight="1">
      <c r="A27" s="83"/>
      <c r="B27" s="75"/>
      <c r="C27" s="77">
        <v>10</v>
      </c>
      <c r="D27" s="76" t="s">
        <v>54</v>
      </c>
      <c r="E27" s="78" t="s">
        <v>55</v>
      </c>
      <c r="F27" s="34" t="s">
        <v>56</v>
      </c>
      <c r="G27" s="38" t="s">
        <v>121</v>
      </c>
      <c r="H27" s="80">
        <v>1</v>
      </c>
      <c r="I27" s="85"/>
    </row>
    <row r="28" spans="1:9" ht="15.75" customHeight="1">
      <c r="A28" s="83"/>
      <c r="B28" s="75"/>
      <c r="C28" s="77"/>
      <c r="D28" s="76"/>
      <c r="E28" s="78"/>
      <c r="F28" s="34" t="s">
        <v>57</v>
      </c>
      <c r="G28" s="32" t="s">
        <v>114</v>
      </c>
      <c r="H28" s="77"/>
      <c r="I28" s="85"/>
    </row>
    <row r="29" spans="1:9" ht="32.450000000000003" customHeight="1">
      <c r="A29" s="83"/>
      <c r="B29" s="75"/>
      <c r="C29" s="77">
        <v>11</v>
      </c>
      <c r="D29" s="78" t="s">
        <v>58</v>
      </c>
      <c r="E29" s="78" t="s">
        <v>61</v>
      </c>
      <c r="F29" s="23" t="s">
        <v>58</v>
      </c>
      <c r="G29" s="38" t="s">
        <v>114</v>
      </c>
      <c r="H29" s="80">
        <v>1</v>
      </c>
      <c r="I29" s="89"/>
    </row>
    <row r="30" spans="1:9" ht="19.899999999999999" customHeight="1">
      <c r="A30" s="83"/>
      <c r="B30" s="75"/>
      <c r="C30" s="77"/>
      <c r="D30" s="78"/>
      <c r="E30" s="78"/>
      <c r="F30" s="22" t="s">
        <v>60</v>
      </c>
      <c r="G30" s="32" t="s">
        <v>114</v>
      </c>
      <c r="H30" s="77"/>
      <c r="I30" s="89"/>
    </row>
    <row r="31" spans="1:9" ht="31.5" customHeight="1">
      <c r="A31" s="83"/>
      <c r="B31" s="75"/>
      <c r="C31" s="77">
        <v>12</v>
      </c>
      <c r="D31" s="78" t="s">
        <v>59</v>
      </c>
      <c r="E31" s="78" t="s">
        <v>62</v>
      </c>
      <c r="F31" s="23" t="s">
        <v>63</v>
      </c>
      <c r="G31" s="38" t="s">
        <v>114</v>
      </c>
      <c r="H31" s="80">
        <v>1</v>
      </c>
      <c r="I31" s="89"/>
    </row>
    <row r="32" spans="1:9" ht="19.899999999999999" customHeight="1">
      <c r="A32" s="83"/>
      <c r="B32" s="75"/>
      <c r="C32" s="77"/>
      <c r="D32" s="78"/>
      <c r="E32" s="78"/>
      <c r="F32" s="22" t="s">
        <v>60</v>
      </c>
      <c r="G32" s="38" t="s">
        <v>114</v>
      </c>
      <c r="H32" s="77"/>
      <c r="I32" s="89"/>
    </row>
    <row r="33" spans="1:15" ht="24.6" customHeight="1">
      <c r="A33" s="83">
        <v>6</v>
      </c>
      <c r="B33" s="75" t="s">
        <v>64</v>
      </c>
      <c r="C33" s="77">
        <v>13</v>
      </c>
      <c r="D33" s="76" t="s">
        <v>65</v>
      </c>
      <c r="E33" s="76" t="s">
        <v>66</v>
      </c>
      <c r="F33" s="21" t="s">
        <v>67</v>
      </c>
      <c r="G33" s="39">
        <v>5115237318</v>
      </c>
      <c r="H33" s="77" t="s">
        <v>33</v>
      </c>
      <c r="I33" s="97"/>
    </row>
    <row r="34" spans="1:15" ht="18.600000000000001" customHeight="1">
      <c r="A34" s="83"/>
      <c r="B34" s="75"/>
      <c r="C34" s="77"/>
      <c r="D34" s="76"/>
      <c r="E34" s="76"/>
      <c r="F34" s="21" t="s">
        <v>68</v>
      </c>
      <c r="G34" s="40" t="s">
        <v>73</v>
      </c>
      <c r="H34" s="77"/>
      <c r="I34" s="98"/>
    </row>
    <row r="35" spans="1:15" ht="30.6" customHeight="1">
      <c r="A35" s="83"/>
      <c r="B35" s="75"/>
      <c r="C35" s="77">
        <v>14</v>
      </c>
      <c r="D35" s="76" t="s">
        <v>69</v>
      </c>
      <c r="E35" s="76" t="s">
        <v>70</v>
      </c>
      <c r="F35" s="21" t="s">
        <v>71</v>
      </c>
      <c r="G35" s="39">
        <v>4978591099</v>
      </c>
      <c r="H35" s="81">
        <v>1</v>
      </c>
      <c r="I35" s="97"/>
    </row>
    <row r="36" spans="1:15" ht="16.149999999999999" customHeight="1">
      <c r="A36" s="83"/>
      <c r="B36" s="75"/>
      <c r="C36" s="77"/>
      <c r="D36" s="76"/>
      <c r="E36" s="76"/>
      <c r="F36" s="21" t="s">
        <v>72</v>
      </c>
      <c r="G36" s="39">
        <v>4978591099</v>
      </c>
      <c r="H36" s="81"/>
      <c r="I36" s="98"/>
    </row>
    <row r="37" spans="1:15" ht="27.6" customHeight="1">
      <c r="A37" s="83"/>
      <c r="B37" s="75"/>
      <c r="C37" s="77">
        <v>15</v>
      </c>
      <c r="D37" s="75" t="s">
        <v>74</v>
      </c>
      <c r="E37" s="76" t="s">
        <v>75</v>
      </c>
      <c r="F37" s="21" t="s">
        <v>76</v>
      </c>
      <c r="G37" s="39">
        <v>113288525</v>
      </c>
      <c r="H37" s="90">
        <f>G37/G38</f>
        <v>2.2648877405250959E-2</v>
      </c>
      <c r="I37" s="97"/>
      <c r="K37" s="11"/>
    </row>
    <row r="38" spans="1:15" ht="19.899999999999999" customHeight="1">
      <c r="A38" s="83"/>
      <c r="B38" s="75"/>
      <c r="C38" s="77"/>
      <c r="D38" s="75"/>
      <c r="E38" s="76"/>
      <c r="F38" s="21" t="s">
        <v>77</v>
      </c>
      <c r="G38" s="39">
        <f>G33-G37</f>
        <v>5001948793</v>
      </c>
      <c r="H38" s="77"/>
      <c r="I38" s="98"/>
      <c r="K38">
        <f>G37/G38*100</f>
        <v>2.2648877405250958</v>
      </c>
      <c r="O38" s="9">
        <v>80201900</v>
      </c>
    </row>
    <row r="39" spans="1:15" ht="21.6" customHeight="1">
      <c r="A39" s="83"/>
      <c r="B39" s="75"/>
      <c r="C39" s="77">
        <v>16</v>
      </c>
      <c r="D39" s="76" t="s">
        <v>78</v>
      </c>
      <c r="E39" s="76" t="s">
        <v>79</v>
      </c>
      <c r="F39" s="21" t="s">
        <v>80</v>
      </c>
      <c r="G39" s="41">
        <v>0</v>
      </c>
      <c r="H39" s="80">
        <v>1</v>
      </c>
      <c r="I39" s="97"/>
      <c r="O39" s="9">
        <v>22134527</v>
      </c>
    </row>
    <row r="40" spans="1:15" ht="16.899999999999999" customHeight="1">
      <c r="A40" s="83"/>
      <c r="B40" s="75"/>
      <c r="C40" s="77"/>
      <c r="D40" s="76"/>
      <c r="E40" s="76"/>
      <c r="F40" s="21" t="s">
        <v>81</v>
      </c>
      <c r="G40" s="39">
        <v>5115237318</v>
      </c>
      <c r="H40" s="77"/>
      <c r="I40" s="98"/>
      <c r="O40" s="9">
        <f>SUM(O38:O39)</f>
        <v>102336427</v>
      </c>
    </row>
    <row r="41" spans="1:15" ht="24" customHeight="1">
      <c r="A41" s="83"/>
      <c r="B41" s="75"/>
      <c r="C41" s="93">
        <v>17</v>
      </c>
      <c r="D41" s="91" t="s">
        <v>82</v>
      </c>
      <c r="E41" s="91" t="s">
        <v>83</v>
      </c>
      <c r="F41" s="54" t="s">
        <v>84</v>
      </c>
      <c r="G41" s="55" t="s">
        <v>122</v>
      </c>
      <c r="H41" s="56" t="s">
        <v>119</v>
      </c>
      <c r="I41" s="53"/>
    </row>
    <row r="42" spans="1:15" ht="16.149999999999999" customHeight="1">
      <c r="A42" s="83"/>
      <c r="B42" s="75"/>
      <c r="C42" s="93"/>
      <c r="D42" s="91"/>
      <c r="E42" s="91"/>
      <c r="F42" s="54" t="s">
        <v>85</v>
      </c>
      <c r="G42" s="57" t="s">
        <v>118</v>
      </c>
      <c r="H42" s="56"/>
      <c r="I42" s="53"/>
    </row>
    <row r="43" spans="1:15" ht="16.149999999999999" customHeight="1" thickBot="1">
      <c r="A43" s="83"/>
      <c r="B43" s="75"/>
      <c r="C43" s="93"/>
      <c r="D43" s="91"/>
      <c r="E43" s="91"/>
      <c r="F43" s="54" t="s">
        <v>86</v>
      </c>
      <c r="G43" s="57" t="s">
        <v>118</v>
      </c>
      <c r="H43" s="56"/>
      <c r="I43" s="53"/>
      <c r="K43" s="10">
        <v>3513359653</v>
      </c>
    </row>
    <row r="44" spans="1:15" ht="16.149999999999999" customHeight="1" thickBot="1">
      <c r="A44" s="83"/>
      <c r="B44" s="75"/>
      <c r="C44" s="93"/>
      <c r="D44" s="91"/>
      <c r="E44" s="91"/>
      <c r="F44" s="54" t="s">
        <v>87</v>
      </c>
      <c r="G44" s="57" t="s">
        <v>118</v>
      </c>
      <c r="H44" s="56"/>
      <c r="I44" s="53"/>
      <c r="K44" s="10">
        <v>102336427</v>
      </c>
    </row>
    <row r="45" spans="1:15" ht="30" customHeight="1">
      <c r="A45" s="83">
        <v>7</v>
      </c>
      <c r="B45" s="75" t="s">
        <v>88</v>
      </c>
      <c r="C45" s="56">
        <v>18</v>
      </c>
      <c r="D45" s="58" t="s">
        <v>89</v>
      </c>
      <c r="E45" s="58" t="s">
        <v>90</v>
      </c>
      <c r="F45" s="58" t="s">
        <v>91</v>
      </c>
      <c r="G45" s="55" t="s">
        <v>118</v>
      </c>
      <c r="H45" s="56"/>
      <c r="I45" s="59" t="s">
        <v>92</v>
      </c>
    </row>
    <row r="46" spans="1:15" ht="36.75" customHeight="1">
      <c r="A46" s="83"/>
      <c r="B46" s="75"/>
      <c r="C46" s="93">
        <v>19</v>
      </c>
      <c r="D46" s="91" t="s">
        <v>93</v>
      </c>
      <c r="E46" s="91" t="s">
        <v>132</v>
      </c>
      <c r="F46" s="58" t="s">
        <v>141</v>
      </c>
      <c r="G46" s="60">
        <v>153276706</v>
      </c>
      <c r="H46" s="92">
        <f>G46/G47*10</f>
        <v>0.46059117859750265</v>
      </c>
      <c r="I46" s="94" t="s">
        <v>131</v>
      </c>
    </row>
    <row r="47" spans="1:15" ht="34.9" customHeight="1">
      <c r="A47" s="83"/>
      <c r="B47" s="75"/>
      <c r="C47" s="93"/>
      <c r="D47" s="91"/>
      <c r="E47" s="91"/>
      <c r="F47" s="54" t="s">
        <v>94</v>
      </c>
      <c r="G47" s="60">
        <v>3327825480</v>
      </c>
      <c r="H47" s="93"/>
      <c r="I47" s="94"/>
    </row>
    <row r="48" spans="1:15" ht="30">
      <c r="A48" s="83">
        <v>8</v>
      </c>
      <c r="B48" s="75" t="s">
        <v>95</v>
      </c>
      <c r="C48" s="77">
        <v>20</v>
      </c>
      <c r="D48" s="23" t="s">
        <v>96</v>
      </c>
      <c r="E48" s="24" t="s">
        <v>97</v>
      </c>
      <c r="F48" s="23" t="s">
        <v>96</v>
      </c>
      <c r="G48" s="38" t="s">
        <v>103</v>
      </c>
      <c r="H48" s="19"/>
      <c r="I48" s="35"/>
    </row>
    <row r="49" spans="1:9" ht="15.6" customHeight="1">
      <c r="A49" s="83"/>
      <c r="B49" s="75"/>
      <c r="C49" s="77"/>
      <c r="D49" s="23" t="s">
        <v>98</v>
      </c>
      <c r="E49" s="24"/>
      <c r="F49" s="23" t="s">
        <v>98</v>
      </c>
      <c r="G49" s="32" t="s">
        <v>118</v>
      </c>
      <c r="H49" s="19" t="s">
        <v>124</v>
      </c>
      <c r="I49" s="89"/>
    </row>
    <row r="50" spans="1:9" ht="15.6" customHeight="1">
      <c r="A50" s="83"/>
      <c r="B50" s="75"/>
      <c r="C50" s="77"/>
      <c r="D50" s="23" t="s">
        <v>99</v>
      </c>
      <c r="E50" s="24"/>
      <c r="F50" s="23" t="s">
        <v>99</v>
      </c>
      <c r="G50" s="32" t="s">
        <v>120</v>
      </c>
      <c r="H50" s="19"/>
      <c r="I50" s="89"/>
    </row>
    <row r="51" spans="1:9" ht="15.6" customHeight="1">
      <c r="A51" s="83"/>
      <c r="B51" s="75"/>
      <c r="C51" s="77"/>
      <c r="D51" s="23" t="s">
        <v>100</v>
      </c>
      <c r="E51" s="24"/>
      <c r="F51" s="23" t="s">
        <v>100</v>
      </c>
      <c r="G51" s="32" t="s">
        <v>118</v>
      </c>
      <c r="H51" s="19"/>
      <c r="I51" s="89"/>
    </row>
    <row r="52" spans="1:9" ht="15.6" customHeight="1">
      <c r="A52" s="83"/>
      <c r="B52" s="75"/>
      <c r="C52" s="77"/>
      <c r="D52" s="23" t="s">
        <v>101</v>
      </c>
      <c r="E52" s="24"/>
      <c r="F52" s="23" t="s">
        <v>101</v>
      </c>
      <c r="G52" s="32" t="s">
        <v>120</v>
      </c>
      <c r="H52" s="19"/>
      <c r="I52" s="89"/>
    </row>
    <row r="53" spans="1:9" ht="15.6" customHeight="1">
      <c r="A53" s="83"/>
      <c r="B53" s="75"/>
      <c r="C53" s="77"/>
      <c r="D53" s="25" t="s">
        <v>102</v>
      </c>
      <c r="E53" s="24"/>
      <c r="F53" s="25" t="s">
        <v>102</v>
      </c>
      <c r="G53" s="32" t="s">
        <v>120</v>
      </c>
      <c r="H53" s="19"/>
      <c r="I53" s="89"/>
    </row>
    <row r="54" spans="1:9" ht="42" customHeight="1" thickBot="1">
      <c r="A54" s="95"/>
      <c r="B54" s="96"/>
      <c r="C54" s="7">
        <v>21</v>
      </c>
      <c r="D54" s="8" t="s">
        <v>104</v>
      </c>
      <c r="E54" s="8" t="s">
        <v>105</v>
      </c>
      <c r="F54" s="8" t="s">
        <v>106</v>
      </c>
      <c r="G54" s="42" t="s">
        <v>120</v>
      </c>
      <c r="H54" s="7"/>
      <c r="I54" s="36" t="s">
        <v>138</v>
      </c>
    </row>
    <row r="56" spans="1:9">
      <c r="G56" s="73" t="s">
        <v>142</v>
      </c>
      <c r="H56" s="73"/>
    </row>
    <row r="57" spans="1:9">
      <c r="G57" s="72" t="s">
        <v>125</v>
      </c>
      <c r="H57" s="72"/>
    </row>
    <row r="60" spans="1:9">
      <c r="G60" s="73" t="s">
        <v>139</v>
      </c>
      <c r="H60" s="73"/>
    </row>
    <row r="61" spans="1:9">
      <c r="G61" s="73" t="s">
        <v>140</v>
      </c>
      <c r="H61" s="73"/>
    </row>
  </sheetData>
  <mergeCells count="96">
    <mergeCell ref="I33:I34"/>
    <mergeCell ref="I35:I36"/>
    <mergeCell ref="I37:I38"/>
    <mergeCell ref="I39:I40"/>
    <mergeCell ref="I49:I53"/>
    <mergeCell ref="A48:A54"/>
    <mergeCell ref="B48:B54"/>
    <mergeCell ref="B45:B47"/>
    <mergeCell ref="A45:A47"/>
    <mergeCell ref="C48:C53"/>
    <mergeCell ref="C46:C47"/>
    <mergeCell ref="D46:D47"/>
    <mergeCell ref="E46:E47"/>
    <mergeCell ref="H46:H47"/>
    <mergeCell ref="I46:I47"/>
    <mergeCell ref="C41:C44"/>
    <mergeCell ref="D41:D44"/>
    <mergeCell ref="E41:E44"/>
    <mergeCell ref="B33:B44"/>
    <mergeCell ref="A33:A44"/>
    <mergeCell ref="D33:D34"/>
    <mergeCell ref="E33:E34"/>
    <mergeCell ref="C33:C34"/>
    <mergeCell ref="C35:C36"/>
    <mergeCell ref="D35:D36"/>
    <mergeCell ref="E35:E36"/>
    <mergeCell ref="H37:H38"/>
    <mergeCell ref="H39:H40"/>
    <mergeCell ref="C37:C38"/>
    <mergeCell ref="D37:D38"/>
    <mergeCell ref="E37:E38"/>
    <mergeCell ref="C39:C40"/>
    <mergeCell ref="D39:D40"/>
    <mergeCell ref="E39:E40"/>
    <mergeCell ref="A23:A32"/>
    <mergeCell ref="B23:B32"/>
    <mergeCell ref="H29:H30"/>
    <mergeCell ref="E31:E32"/>
    <mergeCell ref="C31:C32"/>
    <mergeCell ref="D31:D32"/>
    <mergeCell ref="E29:E30"/>
    <mergeCell ref="C29:C30"/>
    <mergeCell ref="D29:D30"/>
    <mergeCell ref="E23:E26"/>
    <mergeCell ref="C27:C28"/>
    <mergeCell ref="D27:D28"/>
    <mergeCell ref="I27:I28"/>
    <mergeCell ref="C23:C26"/>
    <mergeCell ref="D23:D26"/>
    <mergeCell ref="I29:I30"/>
    <mergeCell ref="H31:H32"/>
    <mergeCell ref="I31:I32"/>
    <mergeCell ref="I23:I26"/>
    <mergeCell ref="I17:I18"/>
    <mergeCell ref="C19:C20"/>
    <mergeCell ref="D19:D20"/>
    <mergeCell ref="E19:E20"/>
    <mergeCell ref="D21:D22"/>
    <mergeCell ref="E21:E22"/>
    <mergeCell ref="H19:H20"/>
    <mergeCell ref="H21:H22"/>
    <mergeCell ref="I19:I20"/>
    <mergeCell ref="I21:I22"/>
    <mergeCell ref="A12:A16"/>
    <mergeCell ref="B12:B16"/>
    <mergeCell ref="C14:C16"/>
    <mergeCell ref="A17:A22"/>
    <mergeCell ref="B17:B22"/>
    <mergeCell ref="C17:C18"/>
    <mergeCell ref="C21:C22"/>
    <mergeCell ref="G6:H6"/>
    <mergeCell ref="E14:E16"/>
    <mergeCell ref="H12:H13"/>
    <mergeCell ref="I12:I13"/>
    <mergeCell ref="I14:I16"/>
    <mergeCell ref="A8:A10"/>
    <mergeCell ref="C9:C10"/>
    <mergeCell ref="D9:D10"/>
    <mergeCell ref="E9:E10"/>
    <mergeCell ref="I9:I10"/>
    <mergeCell ref="G57:H57"/>
    <mergeCell ref="G60:H60"/>
    <mergeCell ref="G61:H61"/>
    <mergeCell ref="G56:H56"/>
    <mergeCell ref="B8:B10"/>
    <mergeCell ref="E12:E13"/>
    <mergeCell ref="D12:D13"/>
    <mergeCell ref="C12:C13"/>
    <mergeCell ref="D14:D16"/>
    <mergeCell ref="D17:D18"/>
    <mergeCell ref="E17:E18"/>
    <mergeCell ref="H17:H18"/>
    <mergeCell ref="E27:E28"/>
    <mergeCell ref="H27:H28"/>
    <mergeCell ref="H33:H34"/>
    <mergeCell ref="H35:H36"/>
  </mergeCells>
  <printOptions horizontalCentered="1"/>
  <pageMargins left="0.7" right="0.7" top="0.75" bottom="0.75" header="0.3" footer="0.3"/>
  <pageSetup paperSize="5" scale="80" fitToWidth="0" fitToHeight="0" orientation="landscape" horizontalDpi="4294967293" verticalDpi="0" r:id="rId1"/>
  <headerFooter>
    <oddHeader>&amp;RHal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abSelected="1" view="pageBreakPreview" topLeftCell="A22" zoomScale="60" zoomScaleNormal="90" workbookViewId="0">
      <selection activeCell="D36" sqref="D36:D37"/>
    </sheetView>
  </sheetViews>
  <sheetFormatPr defaultRowHeight="15"/>
  <cols>
    <col min="1" max="1" width="5.7109375" customWidth="1"/>
    <col min="2" max="2" width="23.28515625" customWidth="1"/>
    <col min="3" max="3" width="6.42578125" customWidth="1"/>
    <col min="4" max="4" width="28.140625" customWidth="1"/>
    <col min="5" max="5" width="36.85546875" customWidth="1"/>
    <col min="6" max="6" width="45.140625" customWidth="1"/>
    <col min="7" max="7" width="22" customWidth="1"/>
    <col min="8" max="8" width="12.85546875" customWidth="1"/>
    <col min="9" max="9" width="20" customWidth="1"/>
    <col min="11" max="11" width="23.28515625" customWidth="1"/>
    <col min="15" max="15" width="15" customWidth="1"/>
  </cols>
  <sheetData>
    <row r="1" spans="1:9" ht="15.75">
      <c r="A1" s="15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.75">
      <c r="A2" s="15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5.75">
      <c r="A3" s="13" t="s">
        <v>128</v>
      </c>
      <c r="B3" s="12"/>
      <c r="C3" s="43" t="s">
        <v>130</v>
      </c>
      <c r="D3" s="15" t="s">
        <v>143</v>
      </c>
      <c r="E3" s="12"/>
      <c r="F3" s="12"/>
      <c r="G3" s="12"/>
      <c r="H3" s="12"/>
      <c r="I3" s="12"/>
    </row>
    <row r="4" spans="1:9" ht="15.75">
      <c r="A4" s="13" t="s">
        <v>129</v>
      </c>
      <c r="B4" s="12"/>
      <c r="C4" s="43" t="s">
        <v>130</v>
      </c>
      <c r="D4" s="15" t="s">
        <v>144</v>
      </c>
      <c r="E4" s="12"/>
      <c r="F4" s="12"/>
      <c r="G4" s="12"/>
      <c r="H4" s="12"/>
      <c r="I4" s="12"/>
    </row>
    <row r="5" spans="1:9" ht="15.75" thickBot="1"/>
    <row r="6" spans="1:9" ht="15.75" thickTop="1">
      <c r="A6" s="1" t="s">
        <v>2</v>
      </c>
      <c r="B6" s="49" t="s">
        <v>3</v>
      </c>
      <c r="C6" s="49" t="s">
        <v>4</v>
      </c>
      <c r="D6" s="49" t="s">
        <v>5</v>
      </c>
      <c r="E6" s="49" t="s">
        <v>6</v>
      </c>
      <c r="F6" s="49" t="s">
        <v>7</v>
      </c>
      <c r="G6" s="86" t="s">
        <v>8</v>
      </c>
      <c r="H6" s="86"/>
      <c r="I6" s="3" t="s">
        <v>9</v>
      </c>
    </row>
    <row r="7" spans="1:9" ht="15.75" thickBot="1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6">
        <v>9</v>
      </c>
    </row>
    <row r="8" spans="1:9" ht="60">
      <c r="A8" s="82">
        <v>1</v>
      </c>
      <c r="B8" s="74" t="s">
        <v>10</v>
      </c>
      <c r="C8" s="16">
        <v>1</v>
      </c>
      <c r="D8" s="17" t="s">
        <v>11</v>
      </c>
      <c r="E8" s="52" t="s">
        <v>12</v>
      </c>
      <c r="F8" s="18" t="s">
        <v>13</v>
      </c>
      <c r="G8" s="16" t="s">
        <v>116</v>
      </c>
      <c r="H8" s="16" t="s">
        <v>115</v>
      </c>
      <c r="I8" s="26" t="s">
        <v>145</v>
      </c>
    </row>
    <row r="9" spans="1:9" ht="30">
      <c r="A9" s="83"/>
      <c r="B9" s="75"/>
      <c r="C9" s="77">
        <v>2</v>
      </c>
      <c r="D9" s="78" t="s">
        <v>14</v>
      </c>
      <c r="E9" s="76" t="s">
        <v>15</v>
      </c>
      <c r="F9" s="47" t="s">
        <v>16</v>
      </c>
      <c r="G9" s="28"/>
      <c r="H9" s="29" t="s">
        <v>123</v>
      </c>
      <c r="I9" s="84" t="s">
        <v>19</v>
      </c>
    </row>
    <row r="10" spans="1:9">
      <c r="A10" s="83"/>
      <c r="B10" s="75"/>
      <c r="C10" s="77"/>
      <c r="D10" s="78"/>
      <c r="E10" s="76"/>
      <c r="F10" s="50" t="s">
        <v>17</v>
      </c>
      <c r="G10" s="30" t="s">
        <v>18</v>
      </c>
      <c r="H10" s="30"/>
      <c r="I10" s="85"/>
    </row>
    <row r="11" spans="1:9" ht="60">
      <c r="A11" s="45">
        <v>2</v>
      </c>
      <c r="B11" s="44" t="s">
        <v>20</v>
      </c>
      <c r="C11" s="46">
        <v>3</v>
      </c>
      <c r="D11" s="20" t="s">
        <v>21</v>
      </c>
      <c r="E11" s="50" t="s">
        <v>22</v>
      </c>
      <c r="F11" s="50" t="s">
        <v>23</v>
      </c>
      <c r="G11" s="46" t="s">
        <v>24</v>
      </c>
      <c r="H11" s="46" t="s">
        <v>120</v>
      </c>
      <c r="I11" s="31"/>
    </row>
    <row r="12" spans="1:9">
      <c r="A12" s="83">
        <v>3</v>
      </c>
      <c r="B12" s="75" t="s">
        <v>25</v>
      </c>
      <c r="C12" s="77">
        <v>4</v>
      </c>
      <c r="D12" s="76" t="s">
        <v>26</v>
      </c>
      <c r="E12" s="76" t="s">
        <v>27</v>
      </c>
      <c r="F12" s="50" t="s">
        <v>28</v>
      </c>
      <c r="G12" s="38" t="s">
        <v>147</v>
      </c>
      <c r="H12" s="80">
        <f>10/10*100%</f>
        <v>1</v>
      </c>
      <c r="I12" s="85" t="s">
        <v>146</v>
      </c>
    </row>
    <row r="13" spans="1:9">
      <c r="A13" s="83"/>
      <c r="B13" s="75"/>
      <c r="C13" s="77"/>
      <c r="D13" s="76"/>
      <c r="E13" s="76"/>
      <c r="F13" s="25" t="s">
        <v>29</v>
      </c>
      <c r="G13" s="32" t="s">
        <v>147</v>
      </c>
      <c r="H13" s="80"/>
      <c r="I13" s="85"/>
    </row>
    <row r="14" spans="1:9" ht="30">
      <c r="A14" s="83"/>
      <c r="B14" s="75"/>
      <c r="C14" s="77">
        <v>5</v>
      </c>
      <c r="D14" s="78" t="s">
        <v>30</v>
      </c>
      <c r="E14" s="78" t="s">
        <v>31</v>
      </c>
      <c r="F14" s="47" t="s">
        <v>32</v>
      </c>
      <c r="G14" s="38" t="s">
        <v>148</v>
      </c>
      <c r="H14" s="46"/>
      <c r="I14" s="85" t="s">
        <v>146</v>
      </c>
    </row>
    <row r="15" spans="1:9">
      <c r="A15" s="83"/>
      <c r="B15" s="75"/>
      <c r="C15" s="77"/>
      <c r="D15" s="78"/>
      <c r="E15" s="78"/>
      <c r="F15" s="25" t="s">
        <v>149</v>
      </c>
      <c r="G15" s="32" t="s">
        <v>150</v>
      </c>
      <c r="H15" s="46"/>
      <c r="I15" s="85"/>
    </row>
    <row r="16" spans="1:9">
      <c r="A16" s="83"/>
      <c r="B16" s="75"/>
      <c r="C16" s="77"/>
      <c r="D16" s="78"/>
      <c r="E16" s="78"/>
      <c r="F16" s="25" t="s">
        <v>151</v>
      </c>
      <c r="G16" s="32" t="s">
        <v>110</v>
      </c>
      <c r="H16" s="61"/>
      <c r="I16" s="85"/>
    </row>
    <row r="17" spans="1:9">
      <c r="A17" s="83"/>
      <c r="B17" s="75"/>
      <c r="C17" s="77"/>
      <c r="D17" s="78"/>
      <c r="E17" s="78"/>
      <c r="F17" s="25" t="s">
        <v>152</v>
      </c>
      <c r="G17" s="32" t="s">
        <v>110</v>
      </c>
      <c r="H17" s="46"/>
      <c r="I17" s="85"/>
    </row>
    <row r="18" spans="1:9">
      <c r="A18" s="83">
        <v>4</v>
      </c>
      <c r="B18" s="75" t="s">
        <v>34</v>
      </c>
      <c r="C18" s="77">
        <v>6</v>
      </c>
      <c r="D18" s="79" t="s">
        <v>35</v>
      </c>
      <c r="E18" s="76" t="s">
        <v>38</v>
      </c>
      <c r="F18" s="25" t="s">
        <v>40</v>
      </c>
      <c r="G18" s="32" t="s">
        <v>153</v>
      </c>
      <c r="H18" s="77" t="s">
        <v>33</v>
      </c>
      <c r="I18" s="85" t="s">
        <v>146</v>
      </c>
    </row>
    <row r="19" spans="1:9">
      <c r="A19" s="83"/>
      <c r="B19" s="75"/>
      <c r="C19" s="77"/>
      <c r="D19" s="79"/>
      <c r="E19" s="76"/>
      <c r="F19" s="50" t="s">
        <v>41</v>
      </c>
      <c r="G19" s="32" t="s">
        <v>42</v>
      </c>
      <c r="H19" s="77"/>
      <c r="I19" s="85"/>
    </row>
    <row r="20" spans="1:9" ht="30">
      <c r="A20" s="83"/>
      <c r="B20" s="75"/>
      <c r="C20" s="77">
        <v>7</v>
      </c>
      <c r="D20" s="78" t="s">
        <v>36</v>
      </c>
      <c r="E20" s="76" t="s">
        <v>39</v>
      </c>
      <c r="F20" s="48" t="s">
        <v>43</v>
      </c>
      <c r="G20" s="71" t="s">
        <v>154</v>
      </c>
      <c r="H20" s="87">
        <v>1</v>
      </c>
      <c r="I20" s="85" t="s">
        <v>146</v>
      </c>
    </row>
    <row r="21" spans="1:9">
      <c r="A21" s="83"/>
      <c r="B21" s="75"/>
      <c r="C21" s="77"/>
      <c r="D21" s="78"/>
      <c r="E21" s="76"/>
      <c r="F21" s="50" t="s">
        <v>44</v>
      </c>
      <c r="G21" s="38" t="s">
        <v>154</v>
      </c>
      <c r="H21" s="88"/>
      <c r="I21" s="85"/>
    </row>
    <row r="22" spans="1:9" ht="30">
      <c r="A22" s="83"/>
      <c r="B22" s="75"/>
      <c r="C22" s="77">
        <v>8</v>
      </c>
      <c r="D22" s="76" t="s">
        <v>37</v>
      </c>
      <c r="E22" s="76" t="s">
        <v>39</v>
      </c>
      <c r="F22" s="33" t="s">
        <v>45</v>
      </c>
      <c r="G22" s="38" t="s">
        <v>154</v>
      </c>
      <c r="H22" s="87">
        <v>1</v>
      </c>
      <c r="I22" s="85" t="s">
        <v>146</v>
      </c>
    </row>
    <row r="23" spans="1:9">
      <c r="A23" s="83"/>
      <c r="B23" s="75"/>
      <c r="C23" s="77"/>
      <c r="D23" s="76"/>
      <c r="E23" s="76"/>
      <c r="F23" s="50" t="s">
        <v>46</v>
      </c>
      <c r="G23" s="38" t="s">
        <v>154</v>
      </c>
      <c r="H23" s="88"/>
      <c r="I23" s="85"/>
    </row>
    <row r="24" spans="1:9">
      <c r="A24" s="83">
        <v>5</v>
      </c>
      <c r="B24" s="75" t="s">
        <v>47</v>
      </c>
      <c r="C24" s="77">
        <v>9</v>
      </c>
      <c r="D24" s="76" t="s">
        <v>48</v>
      </c>
      <c r="E24" s="76" t="s">
        <v>49</v>
      </c>
      <c r="F24" s="50" t="s">
        <v>50</v>
      </c>
      <c r="G24" s="38" t="s">
        <v>117</v>
      </c>
      <c r="H24" s="46"/>
      <c r="I24" s="89" t="s">
        <v>155</v>
      </c>
    </row>
    <row r="25" spans="1:9">
      <c r="A25" s="83"/>
      <c r="B25" s="75"/>
      <c r="C25" s="77"/>
      <c r="D25" s="76"/>
      <c r="E25" s="76"/>
      <c r="F25" s="50" t="s">
        <v>51</v>
      </c>
      <c r="G25" s="30" t="s">
        <v>118</v>
      </c>
      <c r="H25" s="46"/>
      <c r="I25" s="89"/>
    </row>
    <row r="26" spans="1:9">
      <c r="A26" s="83"/>
      <c r="B26" s="75"/>
      <c r="C26" s="77"/>
      <c r="D26" s="76"/>
      <c r="E26" s="76"/>
      <c r="F26" s="50" t="s">
        <v>52</v>
      </c>
      <c r="G26" s="30" t="s">
        <v>118</v>
      </c>
      <c r="H26" s="46"/>
      <c r="I26" s="89"/>
    </row>
    <row r="27" spans="1:9">
      <c r="A27" s="83"/>
      <c r="B27" s="75"/>
      <c r="C27" s="77"/>
      <c r="D27" s="76"/>
      <c r="E27" s="76"/>
      <c r="F27" s="50" t="s">
        <v>53</v>
      </c>
      <c r="G27" s="30" t="s">
        <v>118</v>
      </c>
      <c r="H27" s="46"/>
      <c r="I27" s="89"/>
    </row>
    <row r="28" spans="1:9" ht="30">
      <c r="A28" s="83"/>
      <c r="B28" s="75"/>
      <c r="C28" s="77">
        <v>10</v>
      </c>
      <c r="D28" s="76" t="s">
        <v>54</v>
      </c>
      <c r="E28" s="78" t="s">
        <v>55</v>
      </c>
      <c r="F28" s="34" t="s">
        <v>56</v>
      </c>
      <c r="G28" s="38" t="s">
        <v>156</v>
      </c>
      <c r="H28" s="80">
        <v>1</v>
      </c>
      <c r="I28" s="85"/>
    </row>
    <row r="29" spans="1:9">
      <c r="A29" s="83"/>
      <c r="B29" s="75"/>
      <c r="C29" s="77"/>
      <c r="D29" s="76"/>
      <c r="E29" s="78"/>
      <c r="F29" s="34" t="s">
        <v>57</v>
      </c>
      <c r="G29" s="32" t="s">
        <v>157</v>
      </c>
      <c r="H29" s="77"/>
      <c r="I29" s="85"/>
    </row>
    <row r="30" spans="1:9" ht="30">
      <c r="A30" s="83"/>
      <c r="B30" s="75"/>
      <c r="C30" s="77">
        <v>11</v>
      </c>
      <c r="D30" s="78" t="s">
        <v>58</v>
      </c>
      <c r="E30" s="78" t="s">
        <v>61</v>
      </c>
      <c r="F30" s="48" t="s">
        <v>58</v>
      </c>
      <c r="G30" s="38" t="s">
        <v>157</v>
      </c>
      <c r="H30" s="80">
        <v>1</v>
      </c>
      <c r="I30" s="89"/>
    </row>
    <row r="31" spans="1:9">
      <c r="A31" s="83"/>
      <c r="B31" s="75"/>
      <c r="C31" s="77"/>
      <c r="D31" s="78"/>
      <c r="E31" s="78"/>
      <c r="F31" s="50" t="s">
        <v>60</v>
      </c>
      <c r="G31" s="32" t="s">
        <v>157</v>
      </c>
      <c r="H31" s="77"/>
      <c r="I31" s="89"/>
    </row>
    <row r="32" spans="1:9" ht="30">
      <c r="A32" s="83"/>
      <c r="B32" s="75"/>
      <c r="C32" s="77">
        <v>12</v>
      </c>
      <c r="D32" s="78" t="s">
        <v>59</v>
      </c>
      <c r="E32" s="78" t="s">
        <v>62</v>
      </c>
      <c r="F32" s="48" t="s">
        <v>63</v>
      </c>
      <c r="G32" s="38" t="s">
        <v>157</v>
      </c>
      <c r="H32" s="80">
        <v>1</v>
      </c>
      <c r="I32" s="89"/>
    </row>
    <row r="33" spans="1:15">
      <c r="A33" s="83"/>
      <c r="B33" s="75"/>
      <c r="C33" s="77"/>
      <c r="D33" s="78"/>
      <c r="E33" s="78"/>
      <c r="F33" s="50" t="s">
        <v>60</v>
      </c>
      <c r="G33" s="32" t="s">
        <v>157</v>
      </c>
      <c r="H33" s="77"/>
      <c r="I33" s="89"/>
    </row>
    <row r="34" spans="1:15" ht="24.6" customHeight="1">
      <c r="A34" s="83">
        <v>6</v>
      </c>
      <c r="B34" s="104" t="s">
        <v>64</v>
      </c>
      <c r="C34" s="77">
        <v>13</v>
      </c>
      <c r="D34" s="76" t="s">
        <v>65</v>
      </c>
      <c r="E34" s="76" t="s">
        <v>66</v>
      </c>
      <c r="F34" s="50" t="s">
        <v>67</v>
      </c>
      <c r="G34" s="39">
        <v>13529320875</v>
      </c>
      <c r="H34" s="77" t="s">
        <v>33</v>
      </c>
      <c r="I34" s="97"/>
    </row>
    <row r="35" spans="1:15" ht="18.600000000000001" customHeight="1">
      <c r="A35" s="83"/>
      <c r="B35" s="104"/>
      <c r="C35" s="77"/>
      <c r="D35" s="76"/>
      <c r="E35" s="76"/>
      <c r="F35" s="50" t="s">
        <v>68</v>
      </c>
      <c r="G35" s="39">
        <v>13529320875</v>
      </c>
      <c r="H35" s="77"/>
      <c r="I35" s="98"/>
    </row>
    <row r="36" spans="1:15" ht="30.6" customHeight="1">
      <c r="A36" s="83"/>
      <c r="B36" s="104"/>
      <c r="C36" s="77">
        <v>14</v>
      </c>
      <c r="D36" s="76" t="s">
        <v>69</v>
      </c>
      <c r="E36" s="76" t="s">
        <v>70</v>
      </c>
      <c r="F36" s="50" t="s">
        <v>71</v>
      </c>
      <c r="G36" s="39">
        <v>13147382339</v>
      </c>
      <c r="H36" s="81" t="s">
        <v>158</v>
      </c>
      <c r="I36" s="97"/>
    </row>
    <row r="37" spans="1:15" ht="16.149999999999999" customHeight="1">
      <c r="A37" s="83"/>
      <c r="B37" s="104"/>
      <c r="C37" s="77"/>
      <c r="D37" s="76"/>
      <c r="E37" s="76"/>
      <c r="F37" s="50" t="s">
        <v>72</v>
      </c>
      <c r="G37" s="39">
        <v>13147382339</v>
      </c>
      <c r="H37" s="81"/>
      <c r="I37" s="98"/>
    </row>
    <row r="38" spans="1:15" ht="27.6" customHeight="1">
      <c r="A38" s="83"/>
      <c r="B38" s="104"/>
      <c r="C38" s="77">
        <v>15</v>
      </c>
      <c r="D38" s="75" t="s">
        <v>74</v>
      </c>
      <c r="E38" s="76" t="s">
        <v>75</v>
      </c>
      <c r="F38" s="50" t="s">
        <v>76</v>
      </c>
      <c r="G38" s="39">
        <v>238700000</v>
      </c>
      <c r="H38" s="90">
        <f>(G39+G38)/G34*100%</f>
        <v>1.8378601727117364E-2</v>
      </c>
      <c r="I38" s="97"/>
      <c r="K38" s="11"/>
    </row>
    <row r="39" spans="1:15" ht="19.899999999999999" customHeight="1">
      <c r="A39" s="83"/>
      <c r="B39" s="104"/>
      <c r="C39" s="77"/>
      <c r="D39" s="75"/>
      <c r="E39" s="76"/>
      <c r="F39" s="50" t="s">
        <v>77</v>
      </c>
      <c r="G39" s="62">
        <v>9950000</v>
      </c>
      <c r="H39" s="77"/>
      <c r="I39" s="98"/>
      <c r="K39" s="69"/>
      <c r="O39" s="9">
        <v>80201900</v>
      </c>
    </row>
    <row r="40" spans="1:15" ht="21.6" customHeight="1">
      <c r="A40" s="83"/>
      <c r="B40" s="104"/>
      <c r="C40" s="77">
        <v>16</v>
      </c>
      <c r="D40" s="76" t="s">
        <v>78</v>
      </c>
      <c r="E40" s="76" t="s">
        <v>79</v>
      </c>
      <c r="F40" s="50" t="s">
        <v>80</v>
      </c>
      <c r="G40" s="41">
        <f>G34</f>
        <v>13529320875</v>
      </c>
      <c r="H40" s="80" t="s">
        <v>158</v>
      </c>
      <c r="I40" s="97"/>
      <c r="O40" s="9">
        <v>22134527</v>
      </c>
    </row>
    <row r="41" spans="1:15" ht="16.899999999999999" customHeight="1">
      <c r="A41" s="83"/>
      <c r="B41" s="104"/>
      <c r="C41" s="77"/>
      <c r="D41" s="76"/>
      <c r="E41" s="76"/>
      <c r="F41" s="50" t="s">
        <v>81</v>
      </c>
      <c r="G41" s="62">
        <v>13147382339</v>
      </c>
      <c r="H41" s="77"/>
      <c r="I41" s="98"/>
      <c r="O41" s="9">
        <f>SUM(O39:O40)</f>
        <v>102336427</v>
      </c>
    </row>
    <row r="42" spans="1:15" ht="24" customHeight="1">
      <c r="A42" s="83"/>
      <c r="B42" s="104"/>
      <c r="C42" s="93">
        <v>17</v>
      </c>
      <c r="D42" s="91" t="s">
        <v>82</v>
      </c>
      <c r="E42" s="91" t="s">
        <v>83</v>
      </c>
      <c r="F42" s="54" t="s">
        <v>84</v>
      </c>
      <c r="G42" s="55" t="s">
        <v>122</v>
      </c>
      <c r="H42" s="56" t="s">
        <v>119</v>
      </c>
      <c r="I42" s="53"/>
    </row>
    <row r="43" spans="1:15" ht="16.149999999999999" customHeight="1">
      <c r="A43" s="83"/>
      <c r="B43" s="104"/>
      <c r="C43" s="93"/>
      <c r="D43" s="91"/>
      <c r="E43" s="91"/>
      <c r="F43" s="54" t="s">
        <v>85</v>
      </c>
      <c r="G43" s="57" t="s">
        <v>118</v>
      </c>
      <c r="H43" s="56"/>
      <c r="I43" s="53"/>
    </row>
    <row r="44" spans="1:15" ht="16.149999999999999" customHeight="1">
      <c r="A44" s="83"/>
      <c r="B44" s="104"/>
      <c r="C44" s="93"/>
      <c r="D44" s="91"/>
      <c r="E44" s="91"/>
      <c r="F44" s="54" t="s">
        <v>86</v>
      </c>
      <c r="G44" s="57" t="s">
        <v>118</v>
      </c>
      <c r="H44" s="56"/>
      <c r="I44" s="53"/>
      <c r="K44" s="70"/>
      <c r="L44" s="69"/>
    </row>
    <row r="45" spans="1:15" ht="16.149999999999999" customHeight="1">
      <c r="A45" s="83"/>
      <c r="B45" s="104"/>
      <c r="C45" s="93"/>
      <c r="D45" s="91"/>
      <c r="E45" s="91"/>
      <c r="F45" s="54" t="s">
        <v>87</v>
      </c>
      <c r="G45" s="57" t="s">
        <v>118</v>
      </c>
      <c r="H45" s="56"/>
      <c r="I45" s="53"/>
      <c r="J45" s="68"/>
      <c r="K45" s="70"/>
      <c r="L45" s="69"/>
    </row>
    <row r="46" spans="1:15" ht="30" customHeight="1">
      <c r="A46" s="83">
        <v>7</v>
      </c>
      <c r="B46" s="102" t="s">
        <v>88</v>
      </c>
      <c r="C46" s="63">
        <v>18</v>
      </c>
      <c r="D46" s="64" t="s">
        <v>89</v>
      </c>
      <c r="E46" s="64" t="s">
        <v>90</v>
      </c>
      <c r="F46" s="64" t="s">
        <v>91</v>
      </c>
      <c r="G46" s="63" t="s">
        <v>118</v>
      </c>
      <c r="H46" s="63"/>
      <c r="I46" s="65" t="s">
        <v>92</v>
      </c>
    </row>
    <row r="47" spans="1:15" ht="36.75" customHeight="1">
      <c r="A47" s="83"/>
      <c r="B47" s="102"/>
      <c r="C47" s="100">
        <v>19</v>
      </c>
      <c r="D47" s="103" t="s">
        <v>93</v>
      </c>
      <c r="E47" s="103" t="s">
        <v>132</v>
      </c>
      <c r="F47" s="64" t="s">
        <v>141</v>
      </c>
      <c r="G47" s="66">
        <v>153276706</v>
      </c>
      <c r="H47" s="99">
        <f>G47/G48*100%</f>
        <v>2.8880375463697011E-2</v>
      </c>
      <c r="I47" s="101" t="s">
        <v>131</v>
      </c>
    </row>
    <row r="48" spans="1:15" ht="34.9" customHeight="1">
      <c r="A48" s="83"/>
      <c r="B48" s="102"/>
      <c r="C48" s="100"/>
      <c r="D48" s="103"/>
      <c r="E48" s="103"/>
      <c r="F48" s="67" t="s">
        <v>94</v>
      </c>
      <c r="G48" s="66">
        <v>5307296167</v>
      </c>
      <c r="H48" s="100"/>
      <c r="I48" s="101"/>
    </row>
    <row r="49" spans="1:9" ht="30">
      <c r="A49" s="83">
        <v>8</v>
      </c>
      <c r="B49" s="75" t="s">
        <v>95</v>
      </c>
      <c r="C49" s="77">
        <v>20</v>
      </c>
      <c r="D49" s="48" t="s">
        <v>96</v>
      </c>
      <c r="E49" s="44" t="s">
        <v>97</v>
      </c>
      <c r="F49" s="48" t="s">
        <v>96</v>
      </c>
      <c r="G49" s="38" t="s">
        <v>103</v>
      </c>
      <c r="H49" s="46"/>
      <c r="I49" s="51"/>
    </row>
    <row r="50" spans="1:9">
      <c r="A50" s="83"/>
      <c r="B50" s="75"/>
      <c r="C50" s="77"/>
      <c r="D50" s="48" t="s">
        <v>98</v>
      </c>
      <c r="E50" s="44"/>
      <c r="F50" s="48" t="s">
        <v>98</v>
      </c>
      <c r="G50" s="32" t="s">
        <v>118</v>
      </c>
      <c r="H50" s="46" t="s">
        <v>124</v>
      </c>
      <c r="I50" s="89"/>
    </row>
    <row r="51" spans="1:9">
      <c r="A51" s="83"/>
      <c r="B51" s="75"/>
      <c r="C51" s="77"/>
      <c r="D51" s="48" t="s">
        <v>99</v>
      </c>
      <c r="E51" s="44"/>
      <c r="F51" s="48" t="s">
        <v>99</v>
      </c>
      <c r="G51" s="32" t="s">
        <v>120</v>
      </c>
      <c r="H51" s="46"/>
      <c r="I51" s="89"/>
    </row>
    <row r="52" spans="1:9">
      <c r="A52" s="83"/>
      <c r="B52" s="75"/>
      <c r="C52" s="77"/>
      <c r="D52" s="48" t="s">
        <v>100</v>
      </c>
      <c r="E52" s="44"/>
      <c r="F52" s="48" t="s">
        <v>100</v>
      </c>
      <c r="G52" s="32" t="s">
        <v>118</v>
      </c>
      <c r="H52" s="46"/>
      <c r="I52" s="89"/>
    </row>
    <row r="53" spans="1:9">
      <c r="A53" s="83"/>
      <c r="B53" s="75"/>
      <c r="C53" s="77"/>
      <c r="D53" s="48" t="s">
        <v>101</v>
      </c>
      <c r="E53" s="44"/>
      <c r="F53" s="48" t="s">
        <v>101</v>
      </c>
      <c r="G53" s="32" t="s">
        <v>120</v>
      </c>
      <c r="H53" s="46"/>
      <c r="I53" s="89"/>
    </row>
    <row r="54" spans="1:9">
      <c r="A54" s="83"/>
      <c r="B54" s="75"/>
      <c r="C54" s="77"/>
      <c r="D54" s="25" t="s">
        <v>102</v>
      </c>
      <c r="E54" s="44"/>
      <c r="F54" s="25" t="s">
        <v>102</v>
      </c>
      <c r="G54" s="32" t="s">
        <v>120</v>
      </c>
      <c r="H54" s="46"/>
      <c r="I54" s="89"/>
    </row>
    <row r="55" spans="1:9" ht="45.75" thickBot="1">
      <c r="A55" s="95"/>
      <c r="B55" s="96"/>
      <c r="C55" s="7">
        <v>21</v>
      </c>
      <c r="D55" s="8" t="s">
        <v>104</v>
      </c>
      <c r="E55" s="8" t="s">
        <v>105</v>
      </c>
      <c r="F55" s="8" t="s">
        <v>106</v>
      </c>
      <c r="G55" s="42" t="s">
        <v>120</v>
      </c>
      <c r="H55" s="7"/>
      <c r="I55" s="36" t="s">
        <v>159</v>
      </c>
    </row>
    <row r="57" spans="1:9">
      <c r="G57" s="73" t="s">
        <v>160</v>
      </c>
      <c r="H57" s="73"/>
    </row>
    <row r="58" spans="1:9">
      <c r="G58" s="72" t="s">
        <v>161</v>
      </c>
      <c r="H58" s="72"/>
    </row>
    <row r="61" spans="1:9">
      <c r="G61" s="73" t="s">
        <v>162</v>
      </c>
      <c r="H61" s="73"/>
    </row>
    <row r="62" spans="1:9">
      <c r="G62" s="73" t="s">
        <v>163</v>
      </c>
      <c r="H62" s="73"/>
    </row>
  </sheetData>
  <mergeCells count="96">
    <mergeCell ref="G6:H6"/>
    <mergeCell ref="A8:A10"/>
    <mergeCell ref="B8:B10"/>
    <mergeCell ref="C9:C10"/>
    <mergeCell ref="D9:D10"/>
    <mergeCell ref="E9:E10"/>
    <mergeCell ref="I9:I10"/>
    <mergeCell ref="A12:A17"/>
    <mergeCell ref="B12:B17"/>
    <mergeCell ref="C12:C13"/>
    <mergeCell ref="D12:D13"/>
    <mergeCell ref="E12:E13"/>
    <mergeCell ref="H12:H13"/>
    <mergeCell ref="I12:I13"/>
    <mergeCell ref="C14:C17"/>
    <mergeCell ref="D14:D17"/>
    <mergeCell ref="E14:E17"/>
    <mergeCell ref="I14:I17"/>
    <mergeCell ref="A18:A23"/>
    <mergeCell ref="B18:B23"/>
    <mergeCell ref="C18:C19"/>
    <mergeCell ref="D18:D19"/>
    <mergeCell ref="E18:E19"/>
    <mergeCell ref="C22:C23"/>
    <mergeCell ref="D22:D23"/>
    <mergeCell ref="E22:E23"/>
    <mergeCell ref="H18:H19"/>
    <mergeCell ref="I18:I19"/>
    <mergeCell ref="C20:C21"/>
    <mergeCell ref="D20:D21"/>
    <mergeCell ref="E20:E21"/>
    <mergeCell ref="H20:H21"/>
    <mergeCell ref="I20:I21"/>
    <mergeCell ref="H22:H23"/>
    <mergeCell ref="I22:I23"/>
    <mergeCell ref="I24:I27"/>
    <mergeCell ref="C28:C29"/>
    <mergeCell ref="D28:D29"/>
    <mergeCell ref="E28:E29"/>
    <mergeCell ref="H28:H29"/>
    <mergeCell ref="I28:I29"/>
    <mergeCell ref="A24:A33"/>
    <mergeCell ref="B24:B33"/>
    <mergeCell ref="C24:C27"/>
    <mergeCell ref="D24:D27"/>
    <mergeCell ref="E24:E27"/>
    <mergeCell ref="C30:C31"/>
    <mergeCell ref="D30:D31"/>
    <mergeCell ref="E30:E31"/>
    <mergeCell ref="H30:H31"/>
    <mergeCell ref="I30:I31"/>
    <mergeCell ref="C32:C33"/>
    <mergeCell ref="D32:D33"/>
    <mergeCell ref="E32:E33"/>
    <mergeCell ref="H32:H33"/>
    <mergeCell ref="I32:I33"/>
    <mergeCell ref="H34:H35"/>
    <mergeCell ref="I34:I35"/>
    <mergeCell ref="C36:C37"/>
    <mergeCell ref="D36:D37"/>
    <mergeCell ref="E36:E37"/>
    <mergeCell ref="H36:H37"/>
    <mergeCell ref="I36:I37"/>
    <mergeCell ref="C34:C35"/>
    <mergeCell ref="D34:D35"/>
    <mergeCell ref="E34:E35"/>
    <mergeCell ref="H38:H39"/>
    <mergeCell ref="I38:I39"/>
    <mergeCell ref="C40:C41"/>
    <mergeCell ref="D40:D41"/>
    <mergeCell ref="E40:E41"/>
    <mergeCell ref="H40:H41"/>
    <mergeCell ref="I40:I41"/>
    <mergeCell ref="C42:C45"/>
    <mergeCell ref="D42:D45"/>
    <mergeCell ref="E42:E45"/>
    <mergeCell ref="A46:A48"/>
    <mergeCell ref="B46:B48"/>
    <mergeCell ref="C47:C48"/>
    <mergeCell ref="D47:D48"/>
    <mergeCell ref="E47:E48"/>
    <mergeCell ref="A34:A45"/>
    <mergeCell ref="B34:B45"/>
    <mergeCell ref="C38:C39"/>
    <mergeCell ref="D38:D39"/>
    <mergeCell ref="E38:E39"/>
    <mergeCell ref="I47:I48"/>
    <mergeCell ref="A49:A55"/>
    <mergeCell ref="B49:B55"/>
    <mergeCell ref="C49:C54"/>
    <mergeCell ref="I50:I54"/>
    <mergeCell ref="G57:H57"/>
    <mergeCell ref="G58:H58"/>
    <mergeCell ref="G61:H61"/>
    <mergeCell ref="G62:H62"/>
    <mergeCell ref="H47:H48"/>
  </mergeCells>
  <pageMargins left="0.7" right="0.7" top="0.75" bottom="0.25" header="0.14000000000000001" footer="0.3"/>
  <pageSetup paperSize="5" scale="76" orientation="landscape" horizontalDpi="0" verticalDpi="0" r:id="rId1"/>
  <rowBreaks count="1" manualBreakCount="1">
    <brk id="33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Humas</vt:lpstr>
      <vt:lpstr>Sheet2</vt:lpstr>
      <vt:lpstr>Sheet3</vt:lpstr>
      <vt:lpstr>Humas!Print_Titles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2023-01-17T06:24:12Z</cp:lastPrinted>
  <dcterms:created xsi:type="dcterms:W3CDTF">2020-02-03T01:12:44Z</dcterms:created>
  <dcterms:modified xsi:type="dcterms:W3CDTF">2023-01-17T06:24:45Z</dcterms:modified>
</cp:coreProperties>
</file>